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Revisao_Portal\Alteracoes_2026\InfFinanceira\Procedimentos_Pre_Contratuais\Execucao_Macicos_Antivibratorios\"/>
    </mc:Choice>
  </mc:AlternateContent>
  <xr:revisionPtr revIDLastSave="0" documentId="8_{72A285CF-D92B-46A8-93DD-041A996721EF}" xr6:coauthVersionLast="47" xr6:coauthVersionMax="47" xr10:uidLastSave="{00000000-0000-0000-0000-000000000000}"/>
  <bookViews>
    <workbookView xWindow="-21720" yWindow="2490" windowWidth="21840" windowHeight="13140" xr2:uid="{F7057A45-5050-433E-8852-7B7D5FAAEA16}"/>
  </bookViews>
  <sheets>
    <sheet name="Folha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2" l="1"/>
  <c r="D30" i="2"/>
  <c r="F30" i="2"/>
  <c r="F33" i="2"/>
  <c r="F34" i="2"/>
  <c r="F35" i="2"/>
  <c r="F36" i="2"/>
  <c r="F37" i="2"/>
  <c r="F39" i="2"/>
  <c r="F40" i="2"/>
  <c r="F41" i="2"/>
  <c r="F46" i="2"/>
  <c r="F47" i="2"/>
  <c r="F50" i="2"/>
  <c r="F51" i="2"/>
  <c r="D38" i="2"/>
  <c r="F38" i="2"/>
  <c r="D32" i="2"/>
  <c r="F32" i="2"/>
  <c r="D31" i="2"/>
  <c r="F31" i="2"/>
  <c r="F29" i="2"/>
  <c r="F25" i="2"/>
  <c r="F24" i="2"/>
  <c r="F23" i="2"/>
  <c r="F26" i="2"/>
  <c r="F42" i="2"/>
  <c r="F53" i="2"/>
</calcChain>
</file>

<file path=xl/sharedStrings.xml><?xml version="1.0" encoding="utf-8"?>
<sst xmlns="http://schemas.openxmlformats.org/spreadsheetml/2006/main" count="86" uniqueCount="71">
  <si>
    <t>Designação dos Trabalhos</t>
  </si>
  <si>
    <t>vg</t>
  </si>
  <si>
    <t>1.1</t>
  </si>
  <si>
    <t>Preço</t>
  </si>
  <si>
    <t>Descrição</t>
  </si>
  <si>
    <t>Nº</t>
  </si>
  <si>
    <t>Un</t>
  </si>
  <si>
    <t>Qtd.</t>
  </si>
  <si>
    <t>Unitário</t>
  </si>
  <si>
    <t>Total</t>
  </si>
  <si>
    <r>
      <rPr>
        <b/>
        <sz val="8"/>
        <rFont val="Arial Narrow"/>
        <family val="2"/>
      </rPr>
      <t xml:space="preserve">NOTA2: </t>
    </r>
    <r>
      <rPr>
        <sz val="8"/>
        <rFont val="Arial Narrow"/>
        <family val="2"/>
      </rPr>
      <t>As eventuais referências a marcas, de materiais, de produtos ou equipamentos, são apresentados a título meramente indicativo do nível de qualidade pretendido, devendo entender-se como associadas ao termo "ou equivalente".</t>
    </r>
  </si>
  <si>
    <r>
      <rPr>
        <b/>
        <sz val="8"/>
        <rFont val="Arial Narrow"/>
        <family val="2"/>
      </rPr>
      <t xml:space="preserve">NOTA3: </t>
    </r>
    <r>
      <rPr>
        <sz val="8"/>
        <rFont val="Arial Narrow"/>
        <family val="2"/>
      </rPr>
      <t>Todos os itens devem obedecer às peças desenhadas, memória descritiva e caderno de encargos, constantes do concurso, de que estas medições fazem parte.</t>
    </r>
  </si>
  <si>
    <r>
      <rPr>
        <b/>
        <sz val="8"/>
        <rFont val="Arial Narrow"/>
        <family val="2"/>
      </rPr>
      <t>NOTA4</t>
    </r>
    <r>
      <rPr>
        <sz val="8"/>
        <rFont val="Arial Narrow"/>
        <family val="2"/>
      </rPr>
      <t>: Consideram-se incluídos todos os materiais e acessórios necessários para o correcto funcionamento dos sistemas mencionados.</t>
    </r>
  </si>
  <si>
    <r>
      <rPr>
        <b/>
        <sz val="8"/>
        <rFont val="Arial Narrow"/>
        <family val="2"/>
      </rPr>
      <t xml:space="preserve">NOTA5: </t>
    </r>
    <r>
      <rPr>
        <sz val="8"/>
        <rFont val="Arial Narrow"/>
        <family val="2"/>
      </rPr>
      <t>Os itens incluem fornecimento, transporte, montagem, ligação e ensaios de estanquidade, quando aplicável.</t>
    </r>
  </si>
  <si>
    <t>Cap. 0 - ESTALEIRO</t>
  </si>
  <si>
    <t>0.1</t>
  </si>
  <si>
    <t>ESTALEIRO E TRABALHOS PREPARATÓRIOS E COMPLEMENTARES</t>
  </si>
  <si>
    <t>0.1.1</t>
  </si>
  <si>
    <t>0.1.2</t>
  </si>
  <si>
    <t>Implementação e cumprimento do plano de segurança e saúde de acordo com a respectiva legislação em vigor tendo em conta: definição do projecto e condições de envolvência (programação da obra, coordenação da segurança em obra, entre outros), análise de riscos e medidas preventivas (trabalhos em obra e seus elementos de apoio, gestão de segurança e saúde no estaleiro, processos construtivos, plano de trabalhos, riscos especiais para os trabalhadores) e gestão e organização do estaleiro.</t>
  </si>
  <si>
    <t>0.1.3</t>
  </si>
  <si>
    <t xml:space="preserve">Implementação e cumprimento do plano de prevenção e gestão de resíduos sólidos de acordo com a respectiva legislação em vigor tendo em conta: caracterização da obra, incorporação de reciclados, prevenção de resíduos, acondicionamento e triagem, produção de resíduos de construção e demolição. </t>
  </si>
  <si>
    <t>un</t>
  </si>
  <si>
    <t>MAPA DE TRABALHOS E QUANTIDADES</t>
  </si>
  <si>
    <t>CAMPUS DO LNEC - AV BRASIL 101, LISBOA</t>
  </si>
  <si>
    <t>TOTAL SUBCAPÍTULO 1</t>
  </si>
  <si>
    <t>TOTAL SUBCAPÍTULO 2</t>
  </si>
  <si>
    <t>TOTAL SUBCAPÍTULO 0</t>
  </si>
  <si>
    <t>Montagem do estaleiro para execução da empreitada, incluindo os respectivos projeto e planificação, a mobilização e implantação de gruas, equipamentos, instalações provisórias de pessoal e fiscalização, redes provisórias de electricidade, água e saneamento e vedação da obra. Exploração e manutenção do estaleiro, incluindo todos os encargos inerentes à sua utilização pelo empreiteiro, os custos de telecomunicações, o fornecimento de água e energia eléctrica das instalações da fiscalização e a limpeza e conservação da obra, das instalações provisórias e da vedação. Desmontagem do estaleiro, incluindo todas as instalações, equipamentos e obras provisórias, assim como a limpeza final da obra, a limpeza, regularização e reposição em funcionamento de todos os locais e elementos afectados.</t>
  </si>
  <si>
    <t>2.1</t>
  </si>
  <si>
    <r>
      <t xml:space="preserve">TOTAL GERAL </t>
    </r>
    <r>
      <rPr>
        <sz val="8"/>
        <rFont val="Arial Narrow"/>
        <family val="2"/>
      </rPr>
      <t xml:space="preserve"> (s/ IVA)</t>
    </r>
  </si>
  <si>
    <t>data:</t>
  </si>
  <si>
    <t>PROJETO MACIÇOS ANTIVIBRATÓRIOS</t>
  </si>
  <si>
    <t>Cap. 1 - MACIÇOS ANTIVIBRATÓRIOS</t>
  </si>
  <si>
    <t>1.2</t>
  </si>
  <si>
    <t>m3</t>
  </si>
  <si>
    <t>1.3</t>
  </si>
  <si>
    <t>1.4</t>
  </si>
  <si>
    <t>1.5</t>
  </si>
  <si>
    <t>1.6</t>
  </si>
  <si>
    <t>1.7</t>
  </si>
  <si>
    <t>1.8</t>
  </si>
  <si>
    <t>1.9</t>
  </si>
  <si>
    <t>1.10</t>
  </si>
  <si>
    <t>1.11</t>
  </si>
  <si>
    <t>1.12</t>
  </si>
  <si>
    <t>1.13</t>
  </si>
  <si>
    <t>Cap. 2 - AR COMPRIMIDO</t>
  </si>
  <si>
    <t>Cap. 3 - REDE ELÉTRICA</t>
  </si>
  <si>
    <t>3.1</t>
  </si>
  <si>
    <t>m2</t>
  </si>
  <si>
    <t>TOTAL SUBCAPÍTULO 3</t>
  </si>
  <si>
    <r>
      <t>NOTA1:</t>
    </r>
    <r>
      <rPr>
        <sz val="8"/>
        <rFont val="Arial Narrow"/>
        <family val="2"/>
      </rPr>
      <t xml:space="preserve"> Gestão de resíduos em obra - No preço final da proposta está incluído a execução de todos os trabalhos e implementação das medidas, metodologias de triagem, tarefas de reutilização e/ou reciclagem previstas no PPGRCD, em acordo com a legislação em vigor, incluindo carga mecânica ou manual dentro da obra e transporte de lixos e/ou entulhos e dos produtos resultantes das demolições e remoções para reutilização e/ou reciclagem e/ou para entrega em operadores licenciados e autorizados, todos os encargos com os operadores licenciados, empolamento, taxas e montagem de equipamentos e serviços.</t>
    </r>
  </si>
  <si>
    <t>Fornecimento e execução de junta definitiva, com diâmetro superior a 20 mm (cordão de polietileno / PE) e secção de 20 mm × 20 mm (selante de poliuretano / PU), com perímetro total de 3,82 m. Inclui a remoção da junta provisória, aplicação de primário na região lateral exposta do maciço, colocação de cordão de enchimento na zona inferior e aplicação de selante de junta na zona superior, acabado à face do pavimento da sala. A junta será finalizada com pintura constituída por primário e duas demãos em cor amarela. Todos os trabalhos deverão ser executados conforme peça desenhada n.º 7, incluindo fornecimento de materiais, meios auxiliares e execução completa.</t>
  </si>
  <si>
    <t>Fornecimento e execução de rodapé, em PVC de cor cinzenta, com altura de 10 cm, aplicado num perímetro total de cerca de 3,82 m. O rodapé será colado ao maciço. Inclui todos os trabalhos, materiais e meios auxiliares necessários para a correta execução e acabamento, conforme peça desenhada n.º 8.</t>
  </si>
  <si>
    <t>Execução das laterais da fundação, com espessura de 20 cm, em betão C25/30, armado com varão GFRP nervurado (malha dupla Ø 10 mm, espaçamento de 15 cm e recobrimento de 2,5 cm), conforme a peça desenhada n.º 2. Acabamento superficial com textura fina, uniforme e sem irregularidades, obtido por betonagem com vibração. Cofragem em madeira com painéis fenólicos virgens do tipo Ulma Birch ou equivalente. Drenagem das faces exteriores da fundação, abaixo da cota da laje do pavimento, mediante aplicação de filme de construção e camada de brita das granulometrias 2 e 3. Inclui todos os trabalhos, materiais, meios auxiliares e acabamentos necessários à correta execução.</t>
  </si>
  <si>
    <t>Fornecimento e aplicação de junta provisória em poliestireno extrudido (XPS), com secção de 2 cm x 4 cm e perímetro total de 3,82 m. Colocação com sistema de colagem não permanente, junto à aresta superior interior, de acordo com a peça desenhada n.º 7. Inclui todos os trabalhos, materiais e meios auxiliares necessários à correta execução.</t>
  </si>
  <si>
    <t>Fornecimento e aplicação de isolamento antivibratório com dimensões individuais de 15 cm x 15 cm x 10 cm (conforme peça desenhada n.º 12) em nitrilo-borracha do tipo Bilz Insulation Pad Set B13-W(5)/B8 ou equivalente. Cinco áreas de contacto seco (28 dias após a betonagem da fundação). O material deverá apresentar as seguintes características técnicas: capacidade de carga de 5 N/cm2 a 40 N/cm2 / 300 kg a 675 kg ; amortecimento vertical de 11 % a 13 %; amortecimento horizontal de 8 % a 11 %; coeficiente de atrito de 0,8; dureza de (50 ± 5) Shore A; variação de altura com a carga de 20 % a 25 %; frequência natural vertical ≤ 12 Hz; frequência horizontal ≤ 5 Hz . Inclui todos os trabalhos, acessórios, meios auxiliares e materiais necessários para a correta aplicação.</t>
  </si>
  <si>
    <t>Fornecimento e aplicação de placas de isolamento em lã mineral do tipo Isover Akustic EP1 ou equivalente, com as seguintes características: na base (ver peça desenhada n.º 3), espessura total de 4 × 25 mm e área de 0,88 m²; nas laterais (ver peça desenhada n.º 4), espessura total de 2 × 25 mm e área de 1 m². As placas a aplicar na base deverão incluir cinco aberturas devidamente dimensionadas para permitir a correta colocação dos apoios de isolamento antivibrático. Inclui todos os trabalhos de corte, ajuste, fixação, bem como os materiais, acessórios e meios auxiliares necessários para a correta execução.</t>
  </si>
  <si>
    <t>Fornecimento e aplicação de filme de construção em polietileno de baixa densidade (LDPE) do tipo Wurth ou equivalente, com espessura de 0,16 mm e área aproximada de 1,6 m², colocado de forma a envolver toda a região subterrânea do maciço, entre a lã mineral e as placas de cofragem. O sistema deverá assegurar sobreposição mínima de 15 cm entre panos de filme, com selagem através de fita adesiva apropriada. Inclui todos os trabalhos de corte, posicionamento, fixação, acessórios e materiais necessários à correta execução.</t>
  </si>
  <si>
    <t>Execução de maciço com volume de 0,63 m³ (dimensões aproximadas: 0,63 m × 1,00 m × 1,00 m), em betão C25/30, armado com varão GFRP nervurado (malha Ø 10 mm, espaçamento de 15 cm e recobrimento de 2,5 cm). A betonagem será realizada em duas fases (20 cm + 80 cm de altura), com vibração adequada para garantir a compacidade do betão e tempo mínimo de cura entre as duas fases igual a 14 dias. Inclui cofragem em madeira (painéis fenólicos virgens do tipo Ulma Birch ou equivalente) na parte acima da cota do pavimento (cerca de 70 cm). As superfícies laterais deverão apresentar acabamento com textura fina, uniforme e sem irregularidades. A superfície de topo será objeto de afagamento e nivelamento para acabamento ultrafino, a executar após três semanas de cura. As superfícies laterais serão ainda acabadas com pintura constituída por primário e duas demãos de tinta de acabamento (cor branca). Inclui todos os materiais, meios auxiliares e trabalhos necessários para a correta execução, conforme peça desenhada n.º 6.</t>
  </si>
  <si>
    <t>Fornecimento e instalação de cinco tomadas adicionais na calha técnica, junto à bancada de apoio dos dois maciços antivibratórios (ver desenho n.º 0). Os trabalhos incluem a execução das ligações ao quadro elétrico existente, fornecimento e passagem de cablagens, sistemas de fixação e proteção, ensaios e testes de funcionamento, bem como todos os acessórios, materiais e meios necessários para garantir a correta execução, segurança e perfeito funcionamento da instalação.</t>
  </si>
  <si>
    <t>2.2</t>
  </si>
  <si>
    <t>Reparação do pavimento com pintura de base epóxi, com produto de características equivalentes ao existente no pavimento da sala, incluindo preparação prévia da superfície, aplicação do primário, aplicação da tinta epóxi em número de demãos necessário para garantir acabamento uniforme e resistente, bem como todos os trabalhos, meios auxiliares e materiais necessários à correta execução. Inclui ainda todos os trabalhos, meios auxiliares, acessórios e materiais necessários para assegurar a continuidade estética e funcional com o pavimento existente.</t>
  </si>
  <si>
    <t>Fornecimento e instalação de uma rede de ar comprimido, a partir de compressor capaz de garantir uma qualidade de ar correspondente à classe 3 ou melhor da norma ISO 8573-1, com pressão máxima de 10 bar e caudal volumétrico igual ou superior a 800 L/h. A rede será devidamente dimensionada e equipada com todos os acessórios, sistemas de filtragem, fixação e segurança necessários ao seu correto funcionamento. Serão ainda instaladas duas tomadas de pressão com engate rápido, posicionadas a meia altura na parede frontal da sala, junto aos dois maciços antivibratórios (ver desenho n.º 0), para ligação direta aos geradores de vibrações. Inclui todos os trabalhos, materiais, ensaios e testes de funcionamento indispensáveis à correta execução e desempenho do sistema.</t>
  </si>
  <si>
    <r>
      <t xml:space="preserve">Fornecimento e instalação de compressor de ar comprimido, do tipo Atlas Copco ou equivalente, com qualidade de ar classe 3 ou melhor (ISO 8573-1), ou seja:
•Partículas sólidas entre 0,5 μm e 1 μm: </t>
    </r>
    <r>
      <rPr>
        <sz val="8"/>
        <rFont val="Calibri"/>
        <family val="2"/>
      </rPr>
      <t>≤</t>
    </r>
    <r>
      <rPr>
        <sz val="8"/>
        <rFont val="Arial Narrow"/>
        <family val="2"/>
      </rPr>
      <t xml:space="preserve"> 90 000 partículas / m3
•Partículas sólidas entre 1 μm e 5 μm: ≤ 1 000 partículas / m3
•Óleo (incluindo vapor de água): </t>
    </r>
    <r>
      <rPr>
        <sz val="8"/>
        <rFont val="Calibri"/>
        <family val="2"/>
      </rPr>
      <t>≤</t>
    </r>
    <r>
      <rPr>
        <sz val="8"/>
        <rFont val="Arial Narrow"/>
        <family val="2"/>
      </rPr>
      <t xml:space="preserve"> 1 mg/m3
O equipamento deverá assegurar o fornecimento de ar comprimido limpo e seco (temperatura de ponto de orvalho igual ou inferior a -20 ºC), adequado ao funcionamento das instalações e equipamentos a servir (pressão máxima de 10 bar e caudal volumétrico igual ou superior a 800 L/h).
O compressor será instalado no compartimento (com largura de 90 cm) adjacente à parede (com espessura de 15 cm) onde se localizarão as tomadas pneumáticas (ver peça desenhada 0), incluindo todos os trabalhos necessários à sua correta fixação, ligação elétrica e pneumática, ensaio de funcionamento e colocação em serviço.
Estão incluídos no preço todos os trabalhos complementares, nomeadamente abertura de roços ou vãos em paredes para passagem de tubagens, selagem e reparação das zonas intervencionadas, limpeza final dos locais de trabalho, bem como o fornecimento de todos os materiais, acessórios, suportes, válvulas, uniões, fita de vedação e elementos de fixação indispensáveis à instalação completa e funcional do sistema.</t>
    </r>
  </si>
  <si>
    <t>janeiro 2026</t>
  </si>
  <si>
    <t>Fornecimento e aplicação de betão de limpeza com dimensões aproximadas de 1,54 m x 1,17 m x 0,10 m, em betão C16/20, conforme especificações e peça desenhada n.º 1. Inclui todos os trabalhos preparatórios, materiais, meios auxiliares e acabamentos necessários à correta execução.</t>
  </si>
  <si>
    <t>Execução da laje de fundação com dimensões aproximadas de 1,54 m x 1,17 m x 0,2 m, em betão C25/30, armado com varão GFRP nervurado (malha dupla Ø 10 mm, espaçamento de 15 cm e recobrimento de 2,5 cm), conforme a peça desenhada n.º 2. Acabamento superficial com textura fina, uniforme e sem irregularidades, através de betonagem com vibração adequada. Cofragem em madeira com painéis fenólicos virgens do tipo Ulma Birch ou equivalente. Execução de drenagem nas laterais exteriores da fundação, abaixo da cota da laje do pavimento, com aplicação de filme de construção e camada de brita das granulometrias 2 e 3. Inclui todos os trabalhos, materiais, meios auxiliares e acabamentos necessários à correta execução.</t>
  </si>
  <si>
    <t>Preparação do local da obra e execução das marcações necessárias para os dois maciços antivibratórios. Corte da laje de betão existente no pavimento, com espessura estimada de 15 cm, seguido de escavação da fundação com área aproximada de 1,55 m x 1,20 m (conforme peça desenhada n.º 0) e profundidade de cerca de 70 cm (ver peça desenhada n.º 9). Regularização das superfícies expostas para execução da fundação. Remoção, transporte e deposição em vazadouro autorizado de todos os resíduos provenientes da escavação e demolição. Aumento da profundidade da escavação (de 0,7 m para 1,2 m) e a consequente reformulação da camada de betão de limpeza (aumento de espessura e introdução de betão armado), a qual apenas será aplicável caso se verifique, no momento de abertura da escavação, um solo não firme com a presença de lamas, por exemplo, à profundidade máxima de escavação de 0,7 m.</t>
  </si>
  <si>
    <t>Fornecimento e aplicação de painéis de cofragem em madeira tricapa do tipo Ulma Trimax ou equivalente, espessura 21 mm, área aproximada de 1,5 m², incluindo furação para fixação lateral (diâmetro 8 mm, profundidade &gt; 3 cm), sem pré-tensão, e selagem das arestas (laterais, fundo e sobreposições) com fita adesiva apropriada com 10 cm de largura, conforme peça desenhada n.º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</si>
</sst>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family val="2"/>
    </font>
    <font>
      <b/>
      <sz val="10"/>
      <name val="Arial"/>
      <family val="2"/>
    </font>
    <font>
      <sz val="8"/>
      <name val="Arial"/>
      <family val="2"/>
    </font>
    <font>
      <b/>
      <sz val="8"/>
      <name val="Arial Narrow"/>
      <family val="2"/>
    </font>
    <font>
      <sz val="8"/>
      <name val="Arial Narrow"/>
      <family val="2"/>
    </font>
    <font>
      <b/>
      <sz val="9"/>
      <color indexed="8"/>
      <name val="Arial Narrow"/>
      <family val="2"/>
    </font>
    <font>
      <sz val="10"/>
      <name val="Arial Narrow"/>
      <family val="2"/>
    </font>
    <font>
      <b/>
      <sz val="10"/>
      <name val="Arial Narrow"/>
      <family val="2"/>
    </font>
    <font>
      <sz val="9"/>
      <name val="Arial Narrow"/>
      <family val="2"/>
    </font>
    <font>
      <b/>
      <sz val="9"/>
      <name val="Arial Narrow"/>
      <family val="2"/>
    </font>
    <font>
      <sz val="8"/>
      <name val="Calibri"/>
      <family val="2"/>
    </font>
    <font>
      <sz val="8"/>
      <color rgb="FFFF0000"/>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horizontal="center" vertical="center"/>
    </xf>
    <xf numFmtId="0" fontId="2" fillId="0" borderId="0" xfId="0" applyFont="1" applyAlignment="1">
      <alignment horizontal="center"/>
    </xf>
    <xf numFmtId="12" fontId="5" fillId="0" borderId="1" xfId="1" applyNumberFormat="1" applyFont="1" applyBorder="1" applyAlignment="1">
      <alignment horizontal="justify" vertical="top"/>
    </xf>
    <xf numFmtId="0" fontId="5" fillId="0" borderId="1" xfId="0" applyFont="1" applyBorder="1" applyAlignment="1">
      <alignment horizontal="center" wrapText="1"/>
    </xf>
    <xf numFmtId="0" fontId="4" fillId="0" borderId="1" xfId="0" applyFont="1" applyBorder="1" applyAlignment="1">
      <alignment horizontal="justify" vertical="top" wrapText="1"/>
    </xf>
    <xf numFmtId="49" fontId="5" fillId="0" borderId="1" xfId="0" applyNumberFormat="1" applyFont="1" applyBorder="1" applyAlignment="1">
      <alignment horizontal="center" wrapText="1"/>
    </xf>
    <xf numFmtId="0" fontId="5" fillId="0" borderId="1" xfId="0" applyFont="1" applyBorder="1"/>
    <xf numFmtId="2" fontId="5" fillId="0" borderId="1" xfId="0" applyNumberFormat="1" applyFont="1" applyBorder="1"/>
    <xf numFmtId="0" fontId="4" fillId="0" borderId="2" xfId="0" applyFont="1" applyBorder="1" applyAlignment="1">
      <alignment horizontal="justify" vertical="top" wrapText="1"/>
    </xf>
    <xf numFmtId="0" fontId="12" fillId="0" borderId="1" xfId="0" applyFont="1" applyBorder="1" applyAlignment="1">
      <alignment horizontal="justify" vertical="top" wrapText="1"/>
    </xf>
    <xf numFmtId="0" fontId="0" fillId="0" borderId="0" xfId="0" applyFill="1"/>
    <xf numFmtId="0" fontId="7" fillId="0" borderId="0" xfId="0" applyFont="1" applyAlignment="1">
      <alignment horizontal="center"/>
    </xf>
    <xf numFmtId="0" fontId="8" fillId="0" borderId="0" xfId="0" applyFont="1" applyAlignment="1">
      <alignment horizontal="center"/>
    </xf>
    <xf numFmtId="0" fontId="7" fillId="0" borderId="0" xfId="0" applyFont="1"/>
    <xf numFmtId="0" fontId="8" fillId="0" borderId="0" xfId="0" applyFont="1" applyAlignment="1">
      <alignment horizontal="left"/>
    </xf>
    <xf numFmtId="0" fontId="9" fillId="0" borderId="0" xfId="0" applyFont="1" applyAlignment="1">
      <alignment horizontal="left"/>
    </xf>
    <xf numFmtId="0" fontId="5" fillId="0" borderId="0" xfId="0" applyFont="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vertical="center"/>
    </xf>
    <xf numFmtId="0" fontId="5" fillId="0" borderId="2" xfId="0" applyFont="1" applyBorder="1" applyAlignment="1">
      <alignment horizontal="center"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right"/>
    </xf>
    <xf numFmtId="4" fontId="5" fillId="0" borderId="5" xfId="0" applyNumberFormat="1" applyFont="1" applyBorder="1" applyAlignment="1">
      <alignment horizontal="right"/>
    </xf>
    <xf numFmtId="0" fontId="5" fillId="0" borderId="1" xfId="0" applyFont="1" applyBorder="1" applyAlignment="1">
      <alignment horizontal="center" vertical="center"/>
    </xf>
    <xf numFmtId="4" fontId="5" fillId="0" borderId="1" xfId="0" applyNumberFormat="1" applyFont="1" applyBorder="1" applyAlignment="1">
      <alignment horizontal="center" vertical="center"/>
    </xf>
    <xf numFmtId="4" fontId="5" fillId="0" borderId="1" xfId="0" applyNumberFormat="1" applyFont="1" applyBorder="1" applyAlignment="1">
      <alignment horizontal="right"/>
    </xf>
    <xf numFmtId="4" fontId="5" fillId="0" borderId="6" xfId="0" applyNumberFormat="1" applyFont="1" applyBorder="1" applyAlignment="1">
      <alignment horizontal="right"/>
    </xf>
    <xf numFmtId="0" fontId="9" fillId="0" borderId="1" xfId="0" applyFont="1" applyBorder="1" applyAlignment="1">
      <alignment horizontal="justify" vertical="justify"/>
    </xf>
    <xf numFmtId="4" fontId="12" fillId="0" borderId="7" xfId="0" applyNumberFormat="1" applyFont="1" applyFill="1" applyBorder="1" applyAlignment="1">
      <alignment horizontal="right"/>
    </xf>
    <xf numFmtId="4" fontId="12" fillId="0" borderId="8" xfId="0" applyNumberFormat="1" applyFont="1" applyFill="1" applyBorder="1" applyAlignment="1">
      <alignment horizontal="right"/>
    </xf>
    <xf numFmtId="0" fontId="5" fillId="0" borderId="0" xfId="0" applyFont="1" applyBorder="1" applyAlignment="1">
      <alignment horizontal="center" vertical="top"/>
    </xf>
    <xf numFmtId="0" fontId="5" fillId="0" borderId="0" xfId="0" applyFont="1" applyBorder="1" applyAlignment="1">
      <alignment horizontal="justify" vertical="justify" wrapText="1"/>
    </xf>
    <xf numFmtId="0" fontId="5" fillId="0" borderId="0" xfId="0" applyFont="1" applyBorder="1" applyAlignment="1">
      <alignment horizontal="center" vertical="center"/>
    </xf>
    <xf numFmtId="4" fontId="5" fillId="0" borderId="0" xfId="0" applyNumberFormat="1" applyFont="1" applyBorder="1" applyAlignment="1">
      <alignment horizontal="center" vertical="center"/>
    </xf>
    <xf numFmtId="4" fontId="5" fillId="0" borderId="0" xfId="0" applyNumberFormat="1" applyFont="1" applyBorder="1" applyAlignment="1">
      <alignment horizontal="right"/>
    </xf>
    <xf numFmtId="49" fontId="5" fillId="0" borderId="1" xfId="0" applyNumberFormat="1" applyFont="1" applyBorder="1" applyAlignment="1">
      <alignment horizontal="justify" vertical="justify" wrapText="1"/>
    </xf>
    <xf numFmtId="0" fontId="0" fillId="0" borderId="0" xfId="0" applyAlignment="1">
      <alignment horizontal="left" vertical="center"/>
    </xf>
    <xf numFmtId="0" fontId="5" fillId="2" borderId="1" xfId="0"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2" fontId="5" fillId="2" borderId="1" xfId="0" applyNumberFormat="1" applyFont="1" applyFill="1" applyBorder="1" applyAlignment="1">
      <alignment vertical="center"/>
    </xf>
    <xf numFmtId="4" fontId="5" fillId="2" borderId="1" xfId="0" applyNumberFormat="1" applyFont="1" applyFill="1" applyBorder="1" applyAlignment="1">
      <alignment horizontal="right" vertical="center"/>
    </xf>
    <xf numFmtId="4" fontId="5" fillId="2" borderId="6" xfId="0" applyNumberFormat="1" applyFont="1" applyFill="1" applyBorder="1" applyAlignment="1">
      <alignment horizontal="right" vertical="center"/>
    </xf>
    <xf numFmtId="0" fontId="0" fillId="0" borderId="0" xfId="0" applyAlignment="1">
      <alignment vertical="center"/>
    </xf>
    <xf numFmtId="0" fontId="5" fillId="0" borderId="9" xfId="0" applyFont="1" applyBorder="1" applyAlignment="1">
      <alignment horizontal="center" vertical="top"/>
    </xf>
    <xf numFmtId="0" fontId="5" fillId="0" borderId="10" xfId="0" applyFont="1" applyBorder="1" applyAlignment="1">
      <alignment horizontal="center" vertical="top"/>
    </xf>
    <xf numFmtId="49" fontId="5" fillId="0" borderId="10" xfId="0" applyNumberFormat="1" applyFont="1" applyBorder="1" applyAlignment="1">
      <alignment horizontal="justify" vertical="top" wrapText="1"/>
    </xf>
    <xf numFmtId="49" fontId="5" fillId="2" borderId="10" xfId="0" applyNumberFormat="1" applyFont="1" applyFill="1" applyBorder="1" applyAlignment="1">
      <alignment horizontal="justify" vertical="center" wrapText="1"/>
    </xf>
    <xf numFmtId="49" fontId="5" fillId="2" borderId="10" xfId="0" applyNumberFormat="1" applyFont="1" applyFill="1" applyBorder="1" applyAlignment="1">
      <alignment horizontal="justify" vertical="top" wrapText="1"/>
    </xf>
    <xf numFmtId="4" fontId="12" fillId="0" borderId="11" xfId="0" applyNumberFormat="1" applyFont="1" applyFill="1" applyBorder="1" applyAlignment="1">
      <alignment horizontal="right"/>
    </xf>
    <xf numFmtId="4" fontId="12" fillId="0" borderId="12" xfId="0" applyNumberFormat="1" applyFont="1" applyFill="1" applyBorder="1" applyAlignment="1">
      <alignment horizontal="left" vertical="center"/>
    </xf>
    <xf numFmtId="4" fontId="12" fillId="0" borderId="13" xfId="0" applyNumberFormat="1" applyFont="1" applyFill="1" applyBorder="1" applyAlignment="1">
      <alignment horizontal="left" vertical="center"/>
    </xf>
    <xf numFmtId="4" fontId="4" fillId="0" borderId="13" xfId="0" applyNumberFormat="1" applyFont="1" applyFill="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5" fillId="3" borderId="1" xfId="0" applyFont="1" applyFill="1" applyBorder="1" applyAlignment="1">
      <alignment horizontal="center" wrapText="1"/>
    </xf>
    <xf numFmtId="0" fontId="5" fillId="3" borderId="1" xfId="0" applyFont="1" applyFill="1" applyBorder="1"/>
    <xf numFmtId="4" fontId="5" fillId="3" borderId="1" xfId="0" applyNumberFormat="1" applyFont="1" applyFill="1" applyBorder="1" applyAlignment="1">
      <alignment horizontal="right"/>
    </xf>
    <xf numFmtId="4" fontId="5" fillId="3" borderId="6" xfId="0" applyNumberFormat="1" applyFont="1" applyFill="1" applyBorder="1" applyAlignment="1">
      <alignment horizontal="right"/>
    </xf>
    <xf numFmtId="0" fontId="5" fillId="3" borderId="10" xfId="0" applyNumberFormat="1" applyFont="1" applyFill="1" applyBorder="1" applyAlignment="1">
      <alignment horizontal="justify" vertical="top" wrapText="1"/>
    </xf>
    <xf numFmtId="0" fontId="6" fillId="3" borderId="1" xfId="0" applyFont="1" applyFill="1" applyBorder="1" applyAlignment="1">
      <alignment horizontal="justify" vertical="top" wrapText="1"/>
    </xf>
    <xf numFmtId="49" fontId="8" fillId="0" borderId="0" xfId="1" applyNumberFormat="1" applyFont="1" applyAlignment="1">
      <alignment horizontal="center"/>
    </xf>
    <xf numFmtId="0" fontId="10" fillId="3" borderId="1" xfId="0" applyFont="1" applyFill="1" applyBorder="1" applyAlignment="1">
      <alignment horizontal="justify" vertical="top" wrapText="1"/>
    </xf>
    <xf numFmtId="0" fontId="5" fillId="0" borderId="1" xfId="0" applyFont="1" applyBorder="1" applyAlignment="1">
      <alignment horizontal="justify" vertical="top" wrapText="1"/>
    </xf>
    <xf numFmtId="1" fontId="5" fillId="0" borderId="1" xfId="0" applyNumberFormat="1" applyFont="1" applyBorder="1"/>
    <xf numFmtId="4" fontId="5" fillId="0" borderId="14" xfId="0" applyNumberFormat="1" applyFont="1" applyFill="1" applyBorder="1" applyAlignment="1">
      <alignment horizontal="right" vertical="center"/>
    </xf>
    <xf numFmtId="0" fontId="5" fillId="0" borderId="10" xfId="0" applyNumberFormat="1" applyFont="1" applyFill="1" applyBorder="1" applyAlignment="1">
      <alignment horizontal="justify" vertical="top" wrapText="1"/>
    </xf>
    <xf numFmtId="0" fontId="5" fillId="0" borderId="1" xfId="0" applyFont="1" applyFill="1" applyBorder="1" applyAlignment="1">
      <alignment horizontal="center" wrapText="1"/>
    </xf>
    <xf numFmtId="0" fontId="5" fillId="0" borderId="1" xfId="0" applyFont="1" applyFill="1" applyBorder="1"/>
    <xf numFmtId="4" fontId="5" fillId="0" borderId="1" xfId="0" applyNumberFormat="1" applyFont="1" applyFill="1" applyBorder="1" applyAlignment="1">
      <alignment horizontal="right"/>
    </xf>
    <xf numFmtId="4" fontId="5" fillId="0" borderId="6" xfId="0" applyNumberFormat="1" applyFont="1" applyFill="1" applyBorder="1" applyAlignment="1">
      <alignment horizontal="right"/>
    </xf>
    <xf numFmtId="0" fontId="4" fillId="0" borderId="0" xfId="0" applyFont="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Alignment="1">
      <alignment horizontal="center"/>
    </xf>
  </cellXfs>
  <cellStyles count="2">
    <cellStyle name="Normal" xfId="0" builtinId="0"/>
    <cellStyle name="Normal 10" xfId="1" xr:uid="{FAF4EEE6-FAFA-4A42-B017-C5FCDAF9859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38100</xdr:rowOff>
    </xdr:from>
    <xdr:to>
      <xdr:col>1</xdr:col>
      <xdr:colOff>2047875</xdr:colOff>
      <xdr:row>4</xdr:row>
      <xdr:rowOff>114300</xdr:rowOff>
    </xdr:to>
    <xdr:pic>
      <xdr:nvPicPr>
        <xdr:cNvPr id="1127" name="Picture 2">
          <a:extLst>
            <a:ext uri="{FF2B5EF4-FFF2-40B4-BE49-F238E27FC236}">
              <a16:creationId xmlns:a16="http://schemas.microsoft.com/office/drawing/2014/main" id="{8BFAB9C5-5C7E-0C91-7158-FC9571912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200025"/>
          <a:ext cx="2019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EF3B-EE2B-4D00-81A8-13367FCA4F25}">
  <sheetPr>
    <pageSetUpPr fitToPage="1"/>
  </sheetPr>
  <dimension ref="A2:F54"/>
  <sheetViews>
    <sheetView tabSelected="1" zoomScale="145" zoomScaleNormal="145" workbookViewId="0">
      <selection activeCell="B10" sqref="B10"/>
    </sheetView>
  </sheetViews>
  <sheetFormatPr defaultRowHeight="12.75" x14ac:dyDescent="0.2"/>
  <cols>
    <col min="1" max="1" width="6" customWidth="1"/>
    <col min="2" max="2" width="89.140625" customWidth="1"/>
    <col min="3" max="3" width="6.85546875" style="1" customWidth="1"/>
    <col min="4" max="4" width="5.85546875" style="1" customWidth="1"/>
    <col min="5" max="5" width="7.42578125" customWidth="1"/>
    <col min="6" max="6" width="10.42578125" customWidth="1"/>
  </cols>
  <sheetData>
    <row r="2" spans="1:6" x14ac:dyDescent="0.2">
      <c r="A2" s="74"/>
      <c r="B2" s="74"/>
    </row>
    <row r="3" spans="1:6" x14ac:dyDescent="0.2">
      <c r="A3" s="74"/>
      <c r="B3" s="74"/>
      <c r="C3" s="2"/>
      <c r="D3" s="2"/>
      <c r="E3" s="2"/>
      <c r="F3" s="2"/>
    </row>
    <row r="4" spans="1:6" x14ac:dyDescent="0.2">
      <c r="A4" s="74"/>
      <c r="B4" s="74"/>
      <c r="C4" s="2"/>
      <c r="D4" s="2"/>
    </row>
    <row r="5" spans="1:6" x14ac:dyDescent="0.2">
      <c r="A5" s="74"/>
      <c r="B5" s="74"/>
      <c r="C5" s="2"/>
      <c r="D5" s="2"/>
    </row>
    <row r="6" spans="1:6" x14ac:dyDescent="0.2">
      <c r="A6" s="12"/>
      <c r="B6" s="12"/>
      <c r="C6" s="13"/>
      <c r="D6" s="13"/>
      <c r="E6" s="14"/>
      <c r="F6" s="14"/>
    </row>
    <row r="7" spans="1:6" s="43" customFormat="1" ht="20.100000000000001" customHeight="1" x14ac:dyDescent="0.2">
      <c r="A7" s="53"/>
      <c r="B7" s="54" t="s">
        <v>32</v>
      </c>
      <c r="C7" s="54"/>
      <c r="D7" s="54"/>
      <c r="E7" s="53"/>
      <c r="F7" s="53"/>
    </row>
    <row r="8" spans="1:6" s="43" customFormat="1" ht="20.100000000000001" customHeight="1" x14ac:dyDescent="0.2">
      <c r="A8" s="53"/>
      <c r="B8" s="71" t="s">
        <v>24</v>
      </c>
      <c r="C8" s="71"/>
      <c r="D8" s="71"/>
      <c r="E8" s="53"/>
      <c r="F8" s="53"/>
    </row>
    <row r="9" spans="1:6" ht="13.5" x14ac:dyDescent="0.25">
      <c r="A9" s="13"/>
      <c r="B9" s="16"/>
      <c r="C9" s="16"/>
      <c r="D9" s="16"/>
      <c r="E9" s="13"/>
      <c r="F9" s="13"/>
    </row>
    <row r="10" spans="1:6" x14ac:dyDescent="0.2">
      <c r="A10" s="13"/>
      <c r="B10" s="15"/>
      <c r="C10" s="15"/>
      <c r="D10" s="15"/>
      <c r="E10" s="13"/>
      <c r="F10" s="13"/>
    </row>
    <row r="11" spans="1:6" ht="13.5" x14ac:dyDescent="0.25">
      <c r="A11" s="13"/>
      <c r="B11" s="13" t="s">
        <v>23</v>
      </c>
      <c r="C11" s="13"/>
      <c r="D11" s="13"/>
      <c r="E11" s="17" t="s">
        <v>31</v>
      </c>
      <c r="F11" s="61" t="s">
        <v>66</v>
      </c>
    </row>
    <row r="12" spans="1:6" x14ac:dyDescent="0.2">
      <c r="A12" s="13"/>
      <c r="B12" s="13"/>
      <c r="C12" s="13"/>
      <c r="D12" s="13"/>
      <c r="E12" s="13"/>
      <c r="F12" s="13"/>
    </row>
    <row r="13" spans="1:6" ht="13.5" x14ac:dyDescent="0.25">
      <c r="A13" s="18"/>
      <c r="B13" s="18" t="s">
        <v>0</v>
      </c>
      <c r="C13" s="72" t="s">
        <v>6</v>
      </c>
      <c r="D13" s="72" t="s">
        <v>7</v>
      </c>
      <c r="E13" s="72" t="s">
        <v>3</v>
      </c>
      <c r="F13" s="72"/>
    </row>
    <row r="14" spans="1:6" x14ac:dyDescent="0.2">
      <c r="A14" s="19" t="s">
        <v>5</v>
      </c>
      <c r="B14" s="19" t="s">
        <v>4</v>
      </c>
      <c r="C14" s="73"/>
      <c r="D14" s="73"/>
      <c r="E14" s="19" t="s">
        <v>8</v>
      </c>
      <c r="F14" s="19" t="s">
        <v>9</v>
      </c>
    </row>
    <row r="15" spans="1:6" ht="45.6" customHeight="1" x14ac:dyDescent="0.25">
      <c r="A15" s="44"/>
      <c r="B15" s="9" t="s">
        <v>52</v>
      </c>
      <c r="C15" s="20"/>
      <c r="D15" s="21"/>
      <c r="E15" s="22"/>
      <c r="F15" s="23"/>
    </row>
    <row r="16" spans="1:6" ht="25.5" x14ac:dyDescent="0.25">
      <c r="A16" s="45"/>
      <c r="B16" s="3" t="s">
        <v>10</v>
      </c>
      <c r="C16" s="24"/>
      <c r="D16" s="25"/>
      <c r="E16" s="26"/>
      <c r="F16" s="27"/>
    </row>
    <row r="17" spans="1:6" ht="25.5" x14ac:dyDescent="0.25">
      <c r="A17" s="45"/>
      <c r="B17" s="3" t="s">
        <v>11</v>
      </c>
      <c r="C17" s="24"/>
      <c r="D17" s="25"/>
      <c r="E17" s="26"/>
      <c r="F17" s="27"/>
    </row>
    <row r="18" spans="1:6" ht="13.5" x14ac:dyDescent="0.25">
      <c r="A18" s="45"/>
      <c r="B18" s="3" t="s">
        <v>12</v>
      </c>
      <c r="C18" s="24"/>
      <c r="D18" s="25"/>
      <c r="E18" s="26"/>
      <c r="F18" s="27"/>
    </row>
    <row r="19" spans="1:6" ht="13.5" x14ac:dyDescent="0.25">
      <c r="A19" s="45"/>
      <c r="B19" s="3" t="s">
        <v>13</v>
      </c>
      <c r="C19" s="24"/>
      <c r="D19" s="25"/>
      <c r="E19" s="26"/>
      <c r="F19" s="27"/>
    </row>
    <row r="20" spans="1:6" ht="13.5" x14ac:dyDescent="0.25">
      <c r="A20" s="45"/>
      <c r="B20" s="28"/>
      <c r="C20" s="24"/>
      <c r="D20" s="25"/>
      <c r="E20" s="26"/>
      <c r="F20" s="27"/>
    </row>
    <row r="21" spans="1:6" ht="13.5" x14ac:dyDescent="0.25">
      <c r="A21" s="59">
        <v>0</v>
      </c>
      <c r="B21" s="60" t="s">
        <v>14</v>
      </c>
      <c r="C21" s="55"/>
      <c r="D21" s="56"/>
      <c r="E21" s="57"/>
      <c r="F21" s="58"/>
    </row>
    <row r="22" spans="1:6" ht="13.5" x14ac:dyDescent="0.25">
      <c r="A22" s="46" t="s">
        <v>15</v>
      </c>
      <c r="B22" s="5" t="s">
        <v>16</v>
      </c>
      <c r="C22" s="4"/>
      <c r="D22" s="7"/>
      <c r="E22" s="26"/>
      <c r="F22" s="27"/>
    </row>
    <row r="23" spans="1:6" ht="76.5" x14ac:dyDescent="0.25">
      <c r="A23" s="46" t="s">
        <v>17</v>
      </c>
      <c r="B23" s="36" t="s">
        <v>28</v>
      </c>
      <c r="C23" s="6" t="s">
        <v>1</v>
      </c>
      <c r="D23" s="64">
        <v>1</v>
      </c>
      <c r="E23" s="26"/>
      <c r="F23" s="27">
        <f>D23*E23</f>
        <v>0</v>
      </c>
    </row>
    <row r="24" spans="1:6" ht="51" x14ac:dyDescent="0.25">
      <c r="A24" s="46" t="s">
        <v>18</v>
      </c>
      <c r="B24" s="36" t="s">
        <v>19</v>
      </c>
      <c r="C24" s="6" t="s">
        <v>1</v>
      </c>
      <c r="D24" s="64">
        <v>1</v>
      </c>
      <c r="E24" s="26"/>
      <c r="F24" s="27">
        <f>E24*D24</f>
        <v>0</v>
      </c>
    </row>
    <row r="25" spans="1:6" ht="29.25" customHeight="1" x14ac:dyDescent="0.25">
      <c r="A25" s="46" t="s">
        <v>20</v>
      </c>
      <c r="B25" s="36" t="s">
        <v>21</v>
      </c>
      <c r="C25" s="6" t="s">
        <v>1</v>
      </c>
      <c r="D25" s="64">
        <v>1</v>
      </c>
      <c r="E25" s="26"/>
      <c r="F25" s="27">
        <f>E25*D25</f>
        <v>0</v>
      </c>
    </row>
    <row r="26" spans="1:6" s="43" customFormat="1" x14ac:dyDescent="0.2">
      <c r="A26" s="47"/>
      <c r="B26" s="38" t="s">
        <v>27</v>
      </c>
      <c r="C26" s="39"/>
      <c r="D26" s="40"/>
      <c r="E26" s="41"/>
      <c r="F26" s="42">
        <f>F23+F24+F25</f>
        <v>0</v>
      </c>
    </row>
    <row r="27" spans="1:6" ht="13.5" x14ac:dyDescent="0.25">
      <c r="A27" s="45"/>
      <c r="B27" s="28"/>
      <c r="C27" s="24"/>
      <c r="D27" s="25"/>
      <c r="E27" s="26"/>
      <c r="F27" s="27"/>
    </row>
    <row r="28" spans="1:6" ht="13.5" x14ac:dyDescent="0.25">
      <c r="A28" s="59">
        <v>1</v>
      </c>
      <c r="B28" s="62" t="s">
        <v>33</v>
      </c>
      <c r="C28" s="55"/>
      <c r="D28" s="56"/>
      <c r="E28" s="57"/>
      <c r="F28" s="58"/>
    </row>
    <row r="29" spans="1:6" ht="84.75" customHeight="1" x14ac:dyDescent="0.25">
      <c r="A29" s="46" t="s">
        <v>2</v>
      </c>
      <c r="B29" s="63" t="s">
        <v>69</v>
      </c>
      <c r="C29" s="6" t="s">
        <v>22</v>
      </c>
      <c r="D29" s="64">
        <v>2</v>
      </c>
      <c r="E29" s="26"/>
      <c r="F29" s="27">
        <f>D29*E29</f>
        <v>0</v>
      </c>
    </row>
    <row r="30" spans="1:6" ht="33.75" customHeight="1" x14ac:dyDescent="0.25">
      <c r="A30" s="46" t="s">
        <v>34</v>
      </c>
      <c r="B30" s="63" t="s">
        <v>67</v>
      </c>
      <c r="C30" s="6" t="s">
        <v>35</v>
      </c>
      <c r="D30" s="8">
        <f>0.18*2</f>
        <v>0.36</v>
      </c>
      <c r="E30" s="26"/>
      <c r="F30" s="27">
        <f t="shared" ref="F30:F41" si="0">D30*E30</f>
        <v>0</v>
      </c>
    </row>
    <row r="31" spans="1:6" ht="69.75" customHeight="1" x14ac:dyDescent="0.25">
      <c r="A31" s="46" t="s">
        <v>36</v>
      </c>
      <c r="B31" s="63" t="s">
        <v>68</v>
      </c>
      <c r="C31" s="6" t="s">
        <v>35</v>
      </c>
      <c r="D31" s="8">
        <f>0.36*2</f>
        <v>0.72</v>
      </c>
      <c r="E31" s="26"/>
      <c r="F31" s="27">
        <f t="shared" si="0"/>
        <v>0</v>
      </c>
    </row>
    <row r="32" spans="1:6" ht="68.25" customHeight="1" x14ac:dyDescent="0.25">
      <c r="A32" s="46" t="s">
        <v>37</v>
      </c>
      <c r="B32" s="63" t="s">
        <v>55</v>
      </c>
      <c r="C32" s="6" t="s">
        <v>35</v>
      </c>
      <c r="D32" s="8">
        <f>0.37*2</f>
        <v>0.74</v>
      </c>
      <c r="E32" s="26"/>
      <c r="F32" s="27">
        <f t="shared" si="0"/>
        <v>0</v>
      </c>
    </row>
    <row r="33" spans="1:6" ht="42" customHeight="1" x14ac:dyDescent="0.25">
      <c r="A33" s="46" t="s">
        <v>38</v>
      </c>
      <c r="B33" s="63" t="s">
        <v>56</v>
      </c>
      <c r="C33" s="6" t="s">
        <v>22</v>
      </c>
      <c r="D33" s="64">
        <v>2</v>
      </c>
      <c r="E33" s="26"/>
      <c r="F33" s="27">
        <f t="shared" si="0"/>
        <v>0</v>
      </c>
    </row>
    <row r="34" spans="1:6" ht="72" customHeight="1" x14ac:dyDescent="0.25">
      <c r="A34" s="46" t="s">
        <v>39</v>
      </c>
      <c r="B34" s="63" t="s">
        <v>57</v>
      </c>
      <c r="C34" s="6" t="s">
        <v>22</v>
      </c>
      <c r="D34" s="64">
        <v>2</v>
      </c>
      <c r="E34" s="26"/>
      <c r="F34" s="27">
        <f t="shared" si="0"/>
        <v>0</v>
      </c>
    </row>
    <row r="35" spans="1:6" ht="63.75" x14ac:dyDescent="0.25">
      <c r="A35" s="46" t="s">
        <v>40</v>
      </c>
      <c r="B35" s="63" t="s">
        <v>58</v>
      </c>
      <c r="C35" s="6" t="s">
        <v>22</v>
      </c>
      <c r="D35" s="64">
        <v>2</v>
      </c>
      <c r="E35" s="26"/>
      <c r="F35" s="27">
        <f t="shared" si="0"/>
        <v>0</v>
      </c>
    </row>
    <row r="36" spans="1:6" ht="57" customHeight="1" x14ac:dyDescent="0.25">
      <c r="A36" s="46" t="s">
        <v>41</v>
      </c>
      <c r="B36" s="63" t="s">
        <v>59</v>
      </c>
      <c r="C36" s="6" t="s">
        <v>22</v>
      </c>
      <c r="D36" s="64">
        <v>2</v>
      </c>
      <c r="E36" s="26"/>
      <c r="F36" s="27">
        <f t="shared" si="0"/>
        <v>0</v>
      </c>
    </row>
    <row r="37" spans="1:6" ht="42" customHeight="1" x14ac:dyDescent="0.25">
      <c r="A37" s="46" t="s">
        <v>42</v>
      </c>
      <c r="B37" s="63" t="s">
        <v>70</v>
      </c>
      <c r="C37" s="6" t="s">
        <v>22</v>
      </c>
      <c r="D37" s="64">
        <v>2</v>
      </c>
      <c r="E37" s="26"/>
      <c r="F37" s="27">
        <f t="shared" si="0"/>
        <v>0</v>
      </c>
    </row>
    <row r="38" spans="1:6" ht="96" customHeight="1" x14ac:dyDescent="0.25">
      <c r="A38" s="46" t="s">
        <v>43</v>
      </c>
      <c r="B38" s="63" t="s">
        <v>60</v>
      </c>
      <c r="C38" s="6" t="s">
        <v>35</v>
      </c>
      <c r="D38" s="8">
        <f>0.63*2</f>
        <v>1.26</v>
      </c>
      <c r="E38" s="26"/>
      <c r="F38" s="27">
        <f t="shared" si="0"/>
        <v>0</v>
      </c>
    </row>
    <row r="39" spans="1:6" ht="69.75" customHeight="1" x14ac:dyDescent="0.25">
      <c r="A39" s="46" t="s">
        <v>44</v>
      </c>
      <c r="B39" s="63" t="s">
        <v>53</v>
      </c>
      <c r="C39" s="6" t="s">
        <v>22</v>
      </c>
      <c r="D39" s="64">
        <v>2</v>
      </c>
      <c r="E39" s="26"/>
      <c r="F39" s="27">
        <f t="shared" si="0"/>
        <v>0</v>
      </c>
    </row>
    <row r="40" spans="1:6" ht="38.25" x14ac:dyDescent="0.25">
      <c r="A40" s="46" t="s">
        <v>45</v>
      </c>
      <c r="B40" s="63" t="s">
        <v>54</v>
      </c>
      <c r="C40" s="6" t="s">
        <v>22</v>
      </c>
      <c r="D40" s="64">
        <v>2</v>
      </c>
      <c r="E40" s="26"/>
      <c r="F40" s="27">
        <f t="shared" si="0"/>
        <v>0</v>
      </c>
    </row>
    <row r="41" spans="1:6" ht="60" customHeight="1" x14ac:dyDescent="0.25">
      <c r="A41" s="46" t="s">
        <v>46</v>
      </c>
      <c r="B41" s="63" t="s">
        <v>63</v>
      </c>
      <c r="C41" s="6" t="s">
        <v>50</v>
      </c>
      <c r="D41" s="64">
        <v>15</v>
      </c>
      <c r="E41" s="26"/>
      <c r="F41" s="27">
        <f t="shared" si="0"/>
        <v>0</v>
      </c>
    </row>
    <row r="42" spans="1:6" x14ac:dyDescent="0.2">
      <c r="A42" s="48"/>
      <c r="B42" s="38" t="s">
        <v>25</v>
      </c>
      <c r="C42" s="39"/>
      <c r="D42" s="40"/>
      <c r="E42" s="41"/>
      <c r="F42" s="42">
        <f>SUM(F29:F41)</f>
        <v>0</v>
      </c>
    </row>
    <row r="43" spans="1:6" ht="13.5" x14ac:dyDescent="0.25">
      <c r="A43" s="46"/>
      <c r="B43" s="10"/>
      <c r="C43" s="6"/>
      <c r="D43" s="8"/>
      <c r="E43" s="26"/>
      <c r="F43" s="27"/>
    </row>
    <row r="44" spans="1:6" ht="13.5" x14ac:dyDescent="0.25">
      <c r="A44" s="59">
        <v>2</v>
      </c>
      <c r="B44" s="62" t="s">
        <v>47</v>
      </c>
      <c r="C44" s="55"/>
      <c r="D44" s="56"/>
      <c r="E44" s="57"/>
      <c r="F44" s="58"/>
    </row>
    <row r="45" spans="1:6" ht="166.5" customHeight="1" x14ac:dyDescent="0.25">
      <c r="A45" s="66" t="s">
        <v>29</v>
      </c>
      <c r="B45" s="63" t="s">
        <v>65</v>
      </c>
      <c r="C45" s="67" t="s">
        <v>22</v>
      </c>
      <c r="D45" s="68">
        <v>1</v>
      </c>
      <c r="E45" s="69"/>
      <c r="F45" s="70">
        <f>D45*E45</f>
        <v>0</v>
      </c>
    </row>
    <row r="46" spans="1:6" ht="83.25" customHeight="1" x14ac:dyDescent="0.25">
      <c r="A46" s="46" t="s">
        <v>62</v>
      </c>
      <c r="B46" s="63" t="s">
        <v>64</v>
      </c>
      <c r="C46" s="6" t="s">
        <v>22</v>
      </c>
      <c r="D46" s="64">
        <v>1</v>
      </c>
      <c r="E46" s="26"/>
      <c r="F46" s="27">
        <f>D46*E46</f>
        <v>0</v>
      </c>
    </row>
    <row r="47" spans="1:6" x14ac:dyDescent="0.2">
      <c r="A47" s="48"/>
      <c r="B47" s="38" t="s">
        <v>26</v>
      </c>
      <c r="C47" s="39"/>
      <c r="D47" s="40"/>
      <c r="E47" s="41"/>
      <c r="F47" s="42">
        <f>SUM(F46)</f>
        <v>0</v>
      </c>
    </row>
    <row r="48" spans="1:6" ht="13.5" x14ac:dyDescent="0.25">
      <c r="A48" s="46"/>
      <c r="B48" s="10"/>
      <c r="C48" s="6"/>
      <c r="D48" s="8"/>
      <c r="E48" s="26"/>
      <c r="F48" s="27"/>
    </row>
    <row r="49" spans="1:6" ht="13.5" x14ac:dyDescent="0.25">
      <c r="A49" s="59">
        <v>3</v>
      </c>
      <c r="B49" s="62" t="s">
        <v>48</v>
      </c>
      <c r="C49" s="55"/>
      <c r="D49" s="56"/>
      <c r="E49" s="57"/>
      <c r="F49" s="58"/>
    </row>
    <row r="50" spans="1:6" ht="62.25" customHeight="1" x14ac:dyDescent="0.25">
      <c r="A50" s="46" t="s">
        <v>49</v>
      </c>
      <c r="B50" s="63" t="s">
        <v>61</v>
      </c>
      <c r="C50" s="6" t="s">
        <v>22</v>
      </c>
      <c r="D50" s="64">
        <v>1</v>
      </c>
      <c r="E50" s="26"/>
      <c r="F50" s="27">
        <f>D50*E50</f>
        <v>0</v>
      </c>
    </row>
    <row r="51" spans="1:6" x14ac:dyDescent="0.2">
      <c r="A51" s="48"/>
      <c r="B51" s="38" t="s">
        <v>51</v>
      </c>
      <c r="C51" s="39"/>
      <c r="D51" s="40"/>
      <c r="E51" s="41"/>
      <c r="F51" s="42">
        <f>SUM(F50)</f>
        <v>0</v>
      </c>
    </row>
    <row r="52" spans="1:6" s="11" customFormat="1" ht="13.5" x14ac:dyDescent="0.25">
      <c r="A52" s="49"/>
      <c r="B52" s="29"/>
      <c r="C52" s="29"/>
      <c r="D52" s="29"/>
      <c r="E52" s="29"/>
      <c r="F52" s="30"/>
    </row>
    <row r="53" spans="1:6" s="37" customFormat="1" ht="27" customHeight="1" x14ac:dyDescent="0.2">
      <c r="A53" s="50"/>
      <c r="B53" s="52" t="s">
        <v>30</v>
      </c>
      <c r="C53" s="51"/>
      <c r="D53" s="51"/>
      <c r="E53" s="51"/>
      <c r="F53" s="65">
        <f>SUM(F23:F51)</f>
        <v>0</v>
      </c>
    </row>
    <row r="54" spans="1:6" ht="13.5" x14ac:dyDescent="0.25">
      <c r="A54" s="31"/>
      <c r="B54" s="32"/>
      <c r="C54" s="33"/>
      <c r="D54" s="34"/>
      <c r="E54" s="35"/>
      <c r="F54" s="35"/>
    </row>
  </sheetData>
  <mergeCells count="5">
    <mergeCell ref="B8:D8"/>
    <mergeCell ref="C13:C14"/>
    <mergeCell ref="D13:D14"/>
    <mergeCell ref="E13:F13"/>
    <mergeCell ref="A2:B5"/>
  </mergeCells>
  <phoneticPr fontId="3" type="noConversion"/>
  <printOptions horizontalCentered="1" verticalCentered="1"/>
  <pageMargins left="0.23622047244094491" right="0.23622047244094491" top="0.74803149606299213" bottom="0.74803149606299213" header="0.31496062992125984" footer="0.31496062992125984"/>
  <pageSetup paperSize="9" scale="79" fitToHeight="0" orientation="portrait" r:id="rId1"/>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C o x t W s R D 0 r O k A A A A 9 g A A A B I A H A B D b 2 5 m a W c v U G F j a 2 F n Z S 5 4 b W w g o h g A K K A U A A A A A A A A A A A A A A A A A A A A A A A A A A A A h Y 8 x D o I w G I W v Q r r T F s T E k J 8 y u E p C o j G u T a n Q A I X Q Y r m b g 0 f y C m I U d X N 8 3 / u G 9 + 7 X G 6 R T 2 3 g X O R j V 6 Q Q F m C J P a t E V S p c J G u 3 Z 3 6 C U Q c 5 F z U v p z b I 2 8 W S K B F X W 9 j E h z j n s V r g b S h J S G p B T t t u L S r Y c f W T 1 X / a V N p Z r I R G D 4 2 s M C 3 E Q U R z R N a Z A F g i Z 0 l 8 h n P c + 2 x 8 I 2 7 G x 4 y B Z b / 3 8 A G S J Q N 4 f 2 A N Q S w M E F A A C A A g A C o x t 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q M b V o o i k e 4 D g A A A B E A A A A T A B w A R m 9 y b X V s Y X M v U 2 V j d G l v b j E u b S C i G A A o o B Q A A A A A A A A A A A A A A A A A A A A A A A A A A A A r T k 0 u y c z P U w i G 0 I b W A F B L A Q I t A B Q A A g A I A A q M b V r E Q 9 K z p A A A A P Y A A A A S A A A A A A A A A A A A A A A A A A A A A A B D b 2 5 m a W c v U G F j a 2 F n Z S 5 4 b W x Q S w E C L Q A U A A I A C A A K j G 1 a D 8 r p q 6 Q A A A D p A A A A E w A A A A A A A A A A A A A A A A D w A A A A W 0 N v b n R l b n R f V H l w Z X N d L n h t b F B L A Q I t A B Q A A g A I A A q M b 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y C R 3 t m b F F Q 6 Q H e + k v 0 z H R A A A A A A I A A A A A A B B m A A A A A Q A A I A A A A M P m 9 + A 8 u T M g 4 S Y j 4 a s T f l k f D x Q B x z Z + p N A u N g j N 2 O 6 X A A A A A A 6 A A A A A A g A A I A A A A L U x 8 m d k Y Q 8 t F K K Z o Z k B M l D I O p z S o w 4 Y f 2 1 1 T c O 2 y H / l U A A A A P l q J p f I C H x f 4 Z R g a m Z i P c G J d y W z N R C i v + N w P 4 2 w A x p Q W X x L p s E u W j Z g R 4 W 5 1 a k J p p U t z c v H / w n r a y g v C u e 8 0 s 0 7 y R 4 p S L z L u q t W K 3 c g 5 s T V Q A A A A N K T y d S 7 h O q / / / P p J V T e 3 7 9 d + 9 h b G E D o o s L r F m Y J j U 2 L p 2 K 1 C n h Q c 9 B Z Q Y g W u K 1 2 0 Z 3 D c M 4 Z M c 4 L U T U J 2 D O b x 2 0 = < / D a t a M a s h u p > 
</file>

<file path=customXml/itemProps1.xml><?xml version="1.0" encoding="utf-8"?>
<ds:datastoreItem xmlns:ds="http://schemas.openxmlformats.org/officeDocument/2006/customXml" ds:itemID="{7DFE72E4-B7FA-4E13-8C96-030253FDF5F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MIU, LDA.</dc:creator>
  <cp:lastModifiedBy>Manuela França Martins</cp:lastModifiedBy>
  <cp:lastPrinted>2026-01-15T15:17:13Z</cp:lastPrinted>
  <dcterms:created xsi:type="dcterms:W3CDTF">1997-04-16T10:22:44Z</dcterms:created>
  <dcterms:modified xsi:type="dcterms:W3CDTF">2026-04-15T16:20:06Z</dcterms:modified>
</cp:coreProperties>
</file>